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ichinchacol-my.sharepoint.com/personal/paola_lopez_pichincha_com_co/Documents/Paola López/02. PROYECTOS/2. 2024/01. Persona Natural/1. CDT/02. Simulador CDT/"/>
    </mc:Choice>
  </mc:AlternateContent>
  <xr:revisionPtr revIDLastSave="0" documentId="8_{8A9AD292-6A81-41DF-99E4-677619D939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T " sheetId="3" r:id="rId1"/>
    <sheet name="Fórmulas" sheetId="6" state="hidden" r:id="rId2"/>
    <sheet name="Tasa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21" i="6" s="1"/>
  <c r="F23" i="6" s="1"/>
  <c r="B11" i="6"/>
  <c r="B24" i="6" l="1"/>
  <c r="B24" i="3" s="1"/>
  <c r="B21" i="3"/>
  <c r="B27" i="6" l="1"/>
  <c r="B30" i="6" s="1"/>
  <c r="F23" i="3"/>
  <c r="B27" i="3" l="1"/>
  <c r="B33" i="6"/>
  <c r="B33" i="3" s="1"/>
  <c r="B30" i="3"/>
</calcChain>
</file>

<file path=xl/sharedStrings.xml><?xml version="1.0" encoding="utf-8"?>
<sst xmlns="http://schemas.openxmlformats.org/spreadsheetml/2006/main" count="28" uniqueCount="19">
  <si>
    <t>CDT</t>
  </si>
  <si>
    <t xml:space="preserve">Simula tu CDT y conoce el rendimiento </t>
  </si>
  <si>
    <t xml:space="preserve">Ingresa el valor a invertir </t>
  </si>
  <si>
    <t>Minimo de inversión $500.000</t>
  </si>
  <si>
    <t>Elije el plazo de la inversión</t>
  </si>
  <si>
    <t>Desde</t>
  </si>
  <si>
    <t>Asi será la inversión de tu CDT</t>
  </si>
  <si>
    <t>Tasa Efectiva anual</t>
  </si>
  <si>
    <t>Interés Bruto</t>
  </si>
  <si>
    <t>Retención en la fuente</t>
  </si>
  <si>
    <t>Interés Neto</t>
  </si>
  <si>
    <t>Tasa nominal anual</t>
  </si>
  <si>
    <t>Solicitalo Ahora</t>
  </si>
  <si>
    <t>Total de tu inversión</t>
  </si>
  <si>
    <r>
      <rPr>
        <sz val="28"/>
        <color theme="0"/>
        <rFont val="Arial"/>
        <family val="2"/>
      </rPr>
      <t>CDT</t>
    </r>
    <r>
      <rPr>
        <sz val="22"/>
        <color theme="0"/>
        <rFont val="Arial"/>
        <family val="2"/>
      </rPr>
      <t xml:space="preserve">  Simula y conoce tu rendimiento</t>
    </r>
  </si>
  <si>
    <t>Desmaterializado</t>
  </si>
  <si>
    <t>* Esta simulación es de carácter informativo y no constituye en ningún evento una oferta comercial. 
Aplica para CDT´s Desmaterializados</t>
  </si>
  <si>
    <t>Solicítalo Ahora</t>
  </si>
  <si>
    <t>Mínimo de inversión $500.000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</si>
</sst>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0.000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36"/>
      <color theme="0"/>
      <name val="Arial"/>
      <family val="2"/>
    </font>
    <font>
      <sz val="22"/>
      <color theme="0"/>
      <name val="Arial"/>
      <family val="2"/>
    </font>
    <font>
      <sz val="28"/>
      <color theme="0"/>
      <name val="Arial"/>
      <family val="2"/>
    </font>
    <font>
      <sz val="26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002060"/>
      <name val="Arial"/>
      <family val="2"/>
    </font>
    <font>
      <sz val="18"/>
      <color rgb="FF002060"/>
      <name val="Arial"/>
      <family val="2"/>
    </font>
    <font>
      <sz val="24"/>
      <color theme="1"/>
      <name val="Arial"/>
      <family val="2"/>
    </font>
    <font>
      <u/>
      <sz val="24"/>
      <color rgb="FF00206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Prelo Slab Bold"/>
      <family val="3"/>
    </font>
    <font>
      <sz val="12"/>
      <color theme="0"/>
      <name val="Prelo Slab Bold"/>
      <family val="3"/>
    </font>
    <font>
      <sz val="36"/>
      <color theme="0"/>
      <name val="Prelo Slab Bold"/>
      <family val="3"/>
    </font>
    <font>
      <sz val="22"/>
      <color theme="0"/>
      <name val="Prelo Slab Bold"/>
      <family val="3"/>
    </font>
    <font>
      <sz val="26"/>
      <color theme="0"/>
      <name val="Prelo Slab Bold"/>
      <family val="3"/>
    </font>
    <font>
      <b/>
      <sz val="18"/>
      <color theme="0"/>
      <name val="Prelo Slab Bold"/>
      <family val="3"/>
    </font>
    <font>
      <sz val="18"/>
      <color theme="0"/>
      <name val="Calibri"/>
      <family val="2"/>
      <scheme val="minor"/>
    </font>
    <font>
      <b/>
      <sz val="22"/>
      <color theme="0"/>
      <name val="Prelo Slab Bold"/>
      <family val="3"/>
    </font>
    <font>
      <b/>
      <sz val="16"/>
      <color theme="0"/>
      <name val="Prelo Slab Bold"/>
      <family val="3"/>
    </font>
    <font>
      <sz val="16"/>
      <color theme="0"/>
      <name val="Prelo Slab Bold"/>
      <family val="3"/>
    </font>
    <font>
      <sz val="24"/>
      <color theme="0"/>
      <name val="Prelo Slab Bold"/>
      <family val="3"/>
    </font>
    <font>
      <u/>
      <sz val="24"/>
      <color theme="0"/>
      <name val="Prelo Slab Bold"/>
      <family val="3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rgb="FF0F265C"/>
        <bgColor indexed="64"/>
      </patternFill>
    </fill>
  </fills>
  <borders count="2">
    <border>
      <left/>
      <right/>
      <top/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164" fontId="13" fillId="4" borderId="0" xfId="1" applyNumberFormat="1" applyFont="1" applyFill="1" applyAlignment="1" applyProtection="1">
      <alignment vertical="center"/>
      <protection hidden="1"/>
    </xf>
    <xf numFmtId="0" fontId="3" fillId="4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10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14" fillId="4" borderId="0" xfId="0" applyFont="1" applyFill="1" applyProtection="1">
      <protection hidden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20" fillId="0" borderId="1" xfId="0" applyFont="1" applyBorder="1" applyAlignment="1">
      <alignment horizontal="center"/>
    </xf>
    <xf numFmtId="10" fontId="18" fillId="0" borderId="1" xfId="0" applyNumberFormat="1" applyFont="1" applyBorder="1" applyAlignment="1">
      <alignment horizontal="center"/>
    </xf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18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28" fillId="0" borderId="0" xfId="1" applyNumberFormat="1" applyFon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horizontal="left" wrapText="1"/>
      <protection hidden="1"/>
    </xf>
    <xf numFmtId="6" fontId="15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6" fontId="15" fillId="3" borderId="0" xfId="0" applyNumberFormat="1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6" fillId="3" borderId="0" xfId="2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6" fontId="7" fillId="2" borderId="0" xfId="0" applyNumberFormat="1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10" fontId="7" fillId="2" borderId="0" xfId="1" applyNumberFormat="1" applyFont="1" applyFill="1" applyAlignment="1" applyProtection="1">
      <alignment horizontal="center" vertical="center"/>
      <protection hidden="1"/>
    </xf>
    <xf numFmtId="6" fontId="7" fillId="2" borderId="0" xfId="0" applyNumberFormat="1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6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0" fillId="0" borderId="0" xfId="2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0" fontId="23" fillId="0" borderId="0" xfId="1" applyNumberFormat="1" applyFont="1" applyFill="1" applyAlignment="1" applyProtection="1">
      <alignment horizontal="center" vertical="center"/>
      <protection hidden="1"/>
    </xf>
    <xf numFmtId="6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1" fillId="0" borderId="0" xfId="0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F265C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516565</xdr:colOff>
      <xdr:row>0</xdr:row>
      <xdr:rowOff>0</xdr:rowOff>
    </xdr:from>
    <xdr:to>
      <xdr:col>5</xdr:col>
      <xdr:colOff>76108</xdr:colOff>
      <xdr:row>6</xdr:row>
      <xdr:rowOff>51146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65" y="0"/>
          <a:ext cx="3369543" cy="107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197555</xdr:rowOff>
    </xdr:from>
    <xdr:to>
      <xdr:col>0</xdr:col>
      <xdr:colOff>619629</xdr:colOff>
      <xdr:row>26</xdr:row>
      <xdr:rowOff>249020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5C193B-B072-F6A3-1BCE-19F876AF26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62" t="19797" r="38707" b="17279"/>
        <a:stretch/>
      </xdr:blipFill>
      <xdr:spPr>
        <a:xfrm>
          <a:off x="0" y="3634026"/>
          <a:ext cx="619629" cy="3400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copichincha.com.co/web/personas/solicitud-de-producto?product=CDT&amp;portal=person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copichincha.com.co/web/personas/solicitud-de-producto?product=CDT&amp;portal=person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3"/>
  <sheetViews>
    <sheetView showGridLines="0" tabSelected="1" zoomScale="51" zoomScaleNormal="50" workbookViewId="0">
      <selection activeCell="B15" sqref="B15:F17"/>
    </sheetView>
  </sheetViews>
  <sheetFormatPr baseColWidth="10" defaultRowHeight="14" x14ac:dyDescent="0.3"/>
  <cols>
    <col min="1" max="5" width="10.90625" style="3"/>
    <col min="6" max="6" width="14.6328125" style="3" bestFit="1" customWidth="1"/>
    <col min="7" max="16384" width="10.90625" style="3"/>
  </cols>
  <sheetData>
    <row r="1" spans="1:1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B3" s="2"/>
      <c r="C3" s="2"/>
      <c r="D3" s="2"/>
      <c r="E3" s="2"/>
      <c r="F3" s="2"/>
      <c r="G3" s="2"/>
      <c r="H3" s="34"/>
      <c r="I3" s="34"/>
      <c r="J3" s="34"/>
      <c r="K3" s="34"/>
      <c r="L3" s="34"/>
    </row>
    <row r="4" spans="1:12" x14ac:dyDescent="0.3">
      <c r="A4" s="2"/>
      <c r="B4" s="2"/>
      <c r="C4" s="2"/>
      <c r="D4" s="2"/>
      <c r="E4" s="2"/>
      <c r="F4" s="2"/>
      <c r="G4" s="2"/>
      <c r="H4" s="34"/>
      <c r="I4" s="34"/>
      <c r="J4" s="34"/>
      <c r="K4" s="34"/>
      <c r="L4" s="34"/>
    </row>
    <row r="5" spans="1:12" x14ac:dyDescent="0.3">
      <c r="A5" s="2"/>
      <c r="B5" s="2"/>
      <c r="C5" s="2"/>
      <c r="D5" s="2"/>
      <c r="E5" s="2"/>
      <c r="F5" s="2"/>
      <c r="G5" s="2"/>
      <c r="H5" s="34"/>
      <c r="I5" s="34"/>
      <c r="J5" s="34"/>
      <c r="K5" s="34"/>
      <c r="L5" s="34"/>
    </row>
    <row r="6" spans="1:12" ht="14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33.5" customHeight="1" x14ac:dyDescent="0.7">
      <c r="A7" s="2"/>
      <c r="B7" s="4" t="s">
        <v>14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3" x14ac:dyDescent="0.5">
      <c r="A11" s="2"/>
      <c r="B11" s="35">
        <v>11000000</v>
      </c>
      <c r="C11" s="36"/>
      <c r="D11" s="36"/>
      <c r="E11" s="36"/>
      <c r="F11" s="36"/>
      <c r="G11" s="5" t="s">
        <v>2</v>
      </c>
      <c r="H11" s="6"/>
      <c r="I11" s="2"/>
      <c r="J11" s="2"/>
      <c r="K11" s="2"/>
      <c r="L11" s="2"/>
    </row>
    <row r="12" spans="1:12" ht="23" x14ac:dyDescent="0.5">
      <c r="A12" s="2"/>
      <c r="B12" s="36"/>
      <c r="C12" s="36"/>
      <c r="D12" s="36"/>
      <c r="E12" s="36"/>
      <c r="F12" s="36"/>
      <c r="G12" s="5" t="s">
        <v>18</v>
      </c>
      <c r="H12" s="6"/>
      <c r="I12" s="2"/>
      <c r="J12" s="2"/>
      <c r="K12" s="2"/>
      <c r="L12" s="2"/>
    </row>
    <row r="13" spans="1:12" ht="22.5" x14ac:dyDescent="0.45">
      <c r="A13" s="2"/>
      <c r="B13" s="36"/>
      <c r="C13" s="36"/>
      <c r="D13" s="36"/>
      <c r="E13" s="36"/>
      <c r="F13" s="36"/>
      <c r="G13" s="6"/>
      <c r="H13" s="6"/>
      <c r="I13" s="2"/>
      <c r="J13" s="2"/>
      <c r="K13" s="2"/>
      <c r="L13" s="2"/>
    </row>
    <row r="14" spans="1:12" ht="22.5" x14ac:dyDescent="0.45">
      <c r="A14" s="2"/>
      <c r="B14" s="7"/>
      <c r="C14" s="7"/>
      <c r="D14" s="7"/>
      <c r="E14" s="7"/>
      <c r="F14" s="7"/>
      <c r="G14" s="6"/>
      <c r="H14" s="6"/>
      <c r="I14" s="2"/>
      <c r="J14" s="2"/>
      <c r="K14" s="2"/>
      <c r="L14" s="2"/>
    </row>
    <row r="15" spans="1:12" ht="23" x14ac:dyDescent="0.5">
      <c r="A15" s="2"/>
      <c r="B15" s="36">
        <v>150</v>
      </c>
      <c r="C15" s="36"/>
      <c r="D15" s="36"/>
      <c r="E15" s="36"/>
      <c r="F15" s="36"/>
      <c r="G15" s="5"/>
      <c r="H15" s="6"/>
      <c r="I15" s="2"/>
      <c r="J15" s="2"/>
      <c r="K15" s="2"/>
      <c r="L15" s="2"/>
    </row>
    <row r="16" spans="1:12" ht="23" x14ac:dyDescent="0.5">
      <c r="A16" s="2"/>
      <c r="B16" s="36"/>
      <c r="C16" s="36"/>
      <c r="D16" s="36"/>
      <c r="E16" s="36"/>
      <c r="F16" s="36"/>
      <c r="G16" s="5" t="s">
        <v>4</v>
      </c>
      <c r="H16" s="6"/>
      <c r="I16" s="2"/>
      <c r="J16" s="2"/>
      <c r="K16" s="2"/>
      <c r="L16" s="2"/>
    </row>
    <row r="17" spans="1:12" ht="22.5" x14ac:dyDescent="0.45">
      <c r="A17" s="2"/>
      <c r="B17" s="36"/>
      <c r="C17" s="36"/>
      <c r="D17" s="36"/>
      <c r="E17" s="36"/>
      <c r="F17" s="36"/>
      <c r="G17" s="6"/>
      <c r="H17" s="6"/>
      <c r="I17" s="2"/>
      <c r="J17" s="2"/>
      <c r="K17" s="2"/>
      <c r="L17" s="2"/>
    </row>
    <row r="18" spans="1:12" ht="22.5" x14ac:dyDescent="0.45">
      <c r="A18" s="2"/>
      <c r="B18" s="2"/>
      <c r="C18" s="2"/>
      <c r="D18" s="2"/>
      <c r="E18" s="2"/>
      <c r="F18" s="2"/>
      <c r="G18" s="6"/>
      <c r="H18" s="6"/>
      <c r="I18" s="2"/>
      <c r="J18" s="2"/>
      <c r="K18" s="2"/>
      <c r="L18" s="2"/>
    </row>
    <row r="19" spans="1:12" ht="28" x14ac:dyDescent="0.6">
      <c r="A19" s="2"/>
      <c r="B19" s="8" t="s">
        <v>6</v>
      </c>
      <c r="C19" s="9"/>
      <c r="D19" s="9"/>
      <c r="E19" s="9"/>
      <c r="F19" s="9"/>
      <c r="G19" s="6"/>
      <c r="H19" s="6"/>
      <c r="I19" s="2"/>
      <c r="J19" s="2"/>
      <c r="K19" s="2"/>
      <c r="L19" s="2"/>
    </row>
    <row r="20" spans="1:12" ht="22.5" x14ac:dyDescent="0.45">
      <c r="A20" s="2"/>
      <c r="B20" s="9"/>
      <c r="C20" s="9"/>
      <c r="D20" s="9"/>
      <c r="E20" s="9"/>
      <c r="F20" s="9"/>
      <c r="G20" s="6"/>
      <c r="H20" s="6"/>
      <c r="I20" s="2"/>
      <c r="J20" s="2"/>
      <c r="K20" s="2"/>
      <c r="L20" s="2"/>
    </row>
    <row r="21" spans="1:12" ht="23" x14ac:dyDescent="0.5">
      <c r="A21" s="2"/>
      <c r="B21" s="37">
        <f>+Fórmulas!B21:F22</f>
        <v>0.114</v>
      </c>
      <c r="C21" s="37"/>
      <c r="D21" s="37"/>
      <c r="E21" s="37"/>
      <c r="F21" s="37"/>
      <c r="G21" s="5" t="s">
        <v>7</v>
      </c>
      <c r="H21" s="6"/>
      <c r="I21" s="2"/>
      <c r="J21" s="2"/>
      <c r="K21" s="2"/>
      <c r="L21" s="2"/>
    </row>
    <row r="22" spans="1:12" ht="22.5" x14ac:dyDescent="0.45">
      <c r="A22" s="2"/>
      <c r="B22" s="37"/>
      <c r="C22" s="37"/>
      <c r="D22" s="37"/>
      <c r="E22" s="37"/>
      <c r="F22" s="37"/>
      <c r="G22" s="6"/>
      <c r="H22" s="6"/>
      <c r="I22" s="2"/>
      <c r="J22" s="2"/>
      <c r="K22" s="2"/>
      <c r="L22" s="2"/>
    </row>
    <row r="23" spans="1:12" ht="32.5" x14ac:dyDescent="0.45">
      <c r="A23" s="2"/>
      <c r="B23" s="10"/>
      <c r="C23" s="10"/>
      <c r="D23" s="10"/>
      <c r="E23" s="11"/>
      <c r="F23" s="1">
        <f>ROUND(((1+B21)^(B15/360)-1)*(360/B15),6)</f>
        <v>0.11042200000000001</v>
      </c>
      <c r="G23" s="12" t="s">
        <v>11</v>
      </c>
      <c r="H23" s="6"/>
      <c r="I23" s="2"/>
      <c r="J23" s="2"/>
      <c r="K23" s="2"/>
      <c r="L23" s="2"/>
    </row>
    <row r="24" spans="1:12" ht="23" x14ac:dyDescent="0.5">
      <c r="A24" s="2"/>
      <c r="B24" s="38">
        <f>+Fórmulas!B24:F25</f>
        <v>506100.83333333337</v>
      </c>
      <c r="C24" s="39"/>
      <c r="D24" s="39"/>
      <c r="E24" s="39"/>
      <c r="F24" s="39"/>
      <c r="G24" s="5" t="s">
        <v>8</v>
      </c>
      <c r="H24" s="6"/>
      <c r="I24" s="2"/>
      <c r="J24" s="2"/>
      <c r="K24" s="2"/>
      <c r="L24" s="2"/>
    </row>
    <row r="25" spans="1:12" ht="22.5" x14ac:dyDescent="0.45">
      <c r="A25" s="2"/>
      <c r="B25" s="39"/>
      <c r="C25" s="39"/>
      <c r="D25" s="39"/>
      <c r="E25" s="39"/>
      <c r="F25" s="39"/>
      <c r="G25" s="6"/>
      <c r="H25" s="6"/>
      <c r="I25" s="2"/>
      <c r="J25" s="2"/>
      <c r="K25" s="2"/>
      <c r="L25" s="2"/>
    </row>
    <row r="26" spans="1:12" ht="22.5" x14ac:dyDescent="0.45">
      <c r="A26" s="2"/>
      <c r="B26" s="10"/>
      <c r="C26" s="10"/>
      <c r="D26" s="10"/>
      <c r="E26" s="10"/>
      <c r="F26" s="10"/>
      <c r="G26" s="6"/>
      <c r="H26" s="6"/>
      <c r="I26" s="2"/>
      <c r="J26" s="2"/>
      <c r="K26" s="2"/>
      <c r="L26" s="2"/>
    </row>
    <row r="27" spans="1:12" ht="23" x14ac:dyDescent="0.5">
      <c r="A27" s="2"/>
      <c r="B27" s="38">
        <f>+Fórmulas!B27:F28</f>
        <v>20244.033333333336</v>
      </c>
      <c r="C27" s="39"/>
      <c r="D27" s="39"/>
      <c r="E27" s="39"/>
      <c r="F27" s="39"/>
      <c r="G27" s="5" t="s">
        <v>9</v>
      </c>
      <c r="H27" s="6"/>
      <c r="I27" s="2"/>
      <c r="J27" s="2"/>
      <c r="K27" s="2"/>
      <c r="L27" s="2"/>
    </row>
    <row r="28" spans="1:12" ht="22.5" x14ac:dyDescent="0.45">
      <c r="A28" s="2"/>
      <c r="B28" s="39"/>
      <c r="C28" s="39"/>
      <c r="D28" s="39"/>
      <c r="E28" s="39"/>
      <c r="F28" s="39"/>
      <c r="G28" s="6"/>
      <c r="H28" s="6"/>
      <c r="I28" s="2"/>
      <c r="J28" s="2"/>
      <c r="K28" s="2"/>
      <c r="L28" s="2"/>
    </row>
    <row r="29" spans="1:12" ht="22.5" x14ac:dyDescent="0.45">
      <c r="A29" s="2"/>
      <c r="B29" s="10"/>
      <c r="C29" s="10"/>
      <c r="D29" s="10"/>
      <c r="E29" s="10"/>
      <c r="F29" s="10"/>
      <c r="G29" s="6"/>
      <c r="H29" s="6"/>
      <c r="I29" s="2"/>
      <c r="J29" s="2"/>
      <c r="K29" s="2"/>
      <c r="L29" s="2"/>
    </row>
    <row r="30" spans="1:12" ht="23" x14ac:dyDescent="0.5">
      <c r="A30" s="2"/>
      <c r="B30" s="29">
        <f>+Fórmulas!B30:F31</f>
        <v>485856.80000000005</v>
      </c>
      <c r="C30" s="30"/>
      <c r="D30" s="30"/>
      <c r="E30" s="30"/>
      <c r="F30" s="30"/>
      <c r="G30" s="5" t="s">
        <v>10</v>
      </c>
      <c r="H30" s="6"/>
      <c r="I30" s="2"/>
      <c r="J30" s="2"/>
      <c r="K30" s="2"/>
      <c r="L30" s="2"/>
    </row>
    <row r="31" spans="1:12" ht="22.5" x14ac:dyDescent="0.45">
      <c r="A31" s="2"/>
      <c r="B31" s="30"/>
      <c r="C31" s="30"/>
      <c r="D31" s="30"/>
      <c r="E31" s="30"/>
      <c r="F31" s="30"/>
      <c r="G31" s="6"/>
      <c r="H31" s="6"/>
      <c r="I31" s="2"/>
      <c r="J31" s="2"/>
      <c r="K31" s="2"/>
      <c r="L31" s="2"/>
    </row>
    <row r="32" spans="1:12" ht="22.5" x14ac:dyDescent="0.45">
      <c r="A32" s="2"/>
      <c r="B32" s="10"/>
      <c r="C32" s="10"/>
      <c r="D32" s="10"/>
      <c r="E32" s="10"/>
      <c r="F32" s="10"/>
      <c r="G32" s="6"/>
      <c r="H32" s="6"/>
      <c r="I32" s="2"/>
      <c r="J32" s="2"/>
      <c r="K32" s="2"/>
      <c r="L32" s="2"/>
    </row>
    <row r="33" spans="1:12" ht="23" x14ac:dyDescent="0.5">
      <c r="A33" s="2"/>
      <c r="B33" s="31">
        <f>+Fórmulas!B33:F34</f>
        <v>11485856.800000001</v>
      </c>
      <c r="C33" s="32"/>
      <c r="D33" s="32"/>
      <c r="E33" s="32"/>
      <c r="F33" s="32"/>
      <c r="G33" s="5" t="s">
        <v>13</v>
      </c>
      <c r="H33" s="6"/>
      <c r="I33" s="2"/>
      <c r="J33" s="2"/>
      <c r="K33" s="2"/>
      <c r="L33" s="2"/>
    </row>
    <row r="34" spans="1:12" x14ac:dyDescent="0.3">
      <c r="A34" s="2"/>
      <c r="B34" s="32"/>
      <c r="C34" s="32"/>
      <c r="D34" s="32"/>
      <c r="E34" s="32"/>
      <c r="F34" s="32"/>
      <c r="G34" s="2"/>
      <c r="H34" s="2"/>
      <c r="I34" s="2"/>
      <c r="J34" s="2"/>
      <c r="K34" s="2"/>
      <c r="L34" s="2"/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">
      <c r="A38" s="2"/>
      <c r="B38" s="2"/>
      <c r="C38" s="2"/>
      <c r="D38" s="2"/>
      <c r="E38" s="33" t="s">
        <v>17</v>
      </c>
      <c r="F38" s="33"/>
      <c r="G38" s="33"/>
      <c r="H38" s="33"/>
      <c r="I38" s="2"/>
      <c r="J38" s="2"/>
      <c r="K38" s="2"/>
      <c r="L38" s="2"/>
    </row>
    <row r="39" spans="1:12" x14ac:dyDescent="0.3">
      <c r="A39" s="2"/>
      <c r="B39" s="2"/>
      <c r="C39" s="2"/>
      <c r="D39" s="2"/>
      <c r="E39" s="33"/>
      <c r="F39" s="33"/>
      <c r="G39" s="33"/>
      <c r="H39" s="33"/>
      <c r="I39" s="2"/>
      <c r="J39" s="2"/>
      <c r="K39" s="2"/>
      <c r="L39" s="2"/>
    </row>
    <row r="40" spans="1:12" x14ac:dyDescent="0.3">
      <c r="A40" s="2"/>
      <c r="B40" s="2"/>
      <c r="C40" s="2"/>
      <c r="D40" s="2"/>
      <c r="E40" s="33"/>
      <c r="F40" s="33"/>
      <c r="G40" s="33"/>
      <c r="H40" s="33"/>
      <c r="I40" s="2"/>
      <c r="J40" s="2"/>
      <c r="K40" s="2"/>
      <c r="L40" s="2"/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">
      <c r="A42" s="2"/>
      <c r="B42" s="28" t="s">
        <v>16</v>
      </c>
      <c r="C42" s="28"/>
      <c r="D42" s="28"/>
      <c r="E42" s="28"/>
      <c r="F42" s="28"/>
      <c r="G42" s="28"/>
      <c r="H42" s="28"/>
      <c r="I42" s="28"/>
      <c r="J42" s="28"/>
      <c r="K42" s="28"/>
      <c r="L42" s="2"/>
    </row>
    <row r="43" spans="1:12" x14ac:dyDescent="0.3">
      <c r="A43" s="2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"/>
    </row>
  </sheetData>
  <mergeCells count="10">
    <mergeCell ref="B42:K43"/>
    <mergeCell ref="B30:F31"/>
    <mergeCell ref="B33:F34"/>
    <mergeCell ref="E38:H40"/>
    <mergeCell ref="H3:L5"/>
    <mergeCell ref="B11:F13"/>
    <mergeCell ref="B15:F17"/>
    <mergeCell ref="B21:F22"/>
    <mergeCell ref="B24:F25"/>
    <mergeCell ref="B27:F28"/>
  </mergeCells>
  <hyperlinks>
    <hyperlink ref="E38:H40" r:id="rId1" display="Solicitalo Ahora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Tasas!$B$3:$B$16</xm:f>
          </x14:formula1>
          <xm:sqref>B15:F17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40"/>
  <sheetViews>
    <sheetView showGridLines="0" zoomScale="60" zoomScaleNormal="60" workbookViewId="0">
      <selection sqref="A1:XFD1048576"/>
    </sheetView>
  </sheetViews>
  <sheetFormatPr baseColWidth="10" defaultRowHeight="14.5" x14ac:dyDescent="0.35"/>
  <cols>
    <col min="1" max="5" width="10.90625" style="15"/>
    <col min="6" max="6" width="12.81640625" style="15" bestFit="1" customWidth="1"/>
    <col min="7" max="16384" width="10.90625" style="15"/>
  </cols>
  <sheetData>
    <row r="3" spans="2:8" x14ac:dyDescent="0.35">
      <c r="B3" s="43" t="s">
        <v>0</v>
      </c>
      <c r="C3" s="43"/>
      <c r="D3" s="43"/>
      <c r="E3" s="43"/>
      <c r="F3" s="43"/>
    </row>
    <row r="4" spans="2:8" x14ac:dyDescent="0.35">
      <c r="B4" s="43"/>
      <c r="C4" s="43"/>
      <c r="D4" s="43"/>
      <c r="E4" s="43"/>
      <c r="F4" s="43"/>
    </row>
    <row r="5" spans="2:8" x14ac:dyDescent="0.35">
      <c r="B5" s="43"/>
      <c r="C5" s="43"/>
      <c r="D5" s="43"/>
      <c r="E5" s="43"/>
      <c r="F5" s="43"/>
    </row>
    <row r="6" spans="2:8" ht="15" x14ac:dyDescent="0.35">
      <c r="B6" s="18"/>
      <c r="C6" s="18"/>
      <c r="D6" s="18"/>
      <c r="E6" s="18"/>
      <c r="F6" s="18"/>
    </row>
    <row r="7" spans="2:8" ht="28" x14ac:dyDescent="0.6">
      <c r="B7" s="19" t="s">
        <v>1</v>
      </c>
      <c r="C7" s="18"/>
      <c r="D7" s="18"/>
      <c r="E7" s="18"/>
      <c r="F7" s="18"/>
    </row>
    <row r="11" spans="2:8" ht="23.5" x14ac:dyDescent="0.55000000000000004">
      <c r="B11" s="44">
        <f>+'CDT '!B11:F13</f>
        <v>11000000</v>
      </c>
      <c r="C11" s="45"/>
      <c r="D11" s="45"/>
      <c r="E11" s="45"/>
      <c r="F11" s="45"/>
      <c r="G11" s="20" t="s">
        <v>2</v>
      </c>
      <c r="H11" s="21"/>
    </row>
    <row r="12" spans="2:8" ht="23.5" x14ac:dyDescent="0.55000000000000004">
      <c r="B12" s="45"/>
      <c r="C12" s="45"/>
      <c r="D12" s="45"/>
      <c r="E12" s="45"/>
      <c r="F12" s="45"/>
      <c r="G12" s="20" t="s">
        <v>3</v>
      </c>
      <c r="H12" s="21"/>
    </row>
    <row r="13" spans="2:8" ht="23.5" x14ac:dyDescent="0.55000000000000004">
      <c r="B13" s="45"/>
      <c r="C13" s="45"/>
      <c r="D13" s="45"/>
      <c r="E13" s="45"/>
      <c r="F13" s="45"/>
      <c r="G13" s="21"/>
      <c r="H13" s="21"/>
    </row>
    <row r="14" spans="2:8" ht="23.5" x14ac:dyDescent="0.55000000000000004">
      <c r="B14" s="22"/>
      <c r="C14" s="22"/>
      <c r="D14" s="22"/>
      <c r="E14" s="22"/>
      <c r="F14" s="22"/>
      <c r="G14" s="21"/>
      <c r="H14" s="21"/>
    </row>
    <row r="15" spans="2:8" ht="23.5" x14ac:dyDescent="0.55000000000000004">
      <c r="B15" s="45">
        <f>+'CDT '!B15:F17</f>
        <v>150</v>
      </c>
      <c r="C15" s="45"/>
      <c r="D15" s="45"/>
      <c r="E15" s="45"/>
      <c r="F15" s="45"/>
      <c r="G15" s="20"/>
      <c r="H15" s="21"/>
    </row>
    <row r="16" spans="2:8" ht="23.5" x14ac:dyDescent="0.55000000000000004">
      <c r="B16" s="45"/>
      <c r="C16" s="45"/>
      <c r="D16" s="45"/>
      <c r="E16" s="45"/>
      <c r="F16" s="45"/>
      <c r="G16" s="20" t="s">
        <v>4</v>
      </c>
      <c r="H16" s="21"/>
    </row>
    <row r="17" spans="2:8" ht="23.5" x14ac:dyDescent="0.55000000000000004">
      <c r="B17" s="45"/>
      <c r="C17" s="45"/>
      <c r="D17" s="45"/>
      <c r="E17" s="45"/>
      <c r="F17" s="45"/>
      <c r="G17" s="21"/>
      <c r="H17" s="21"/>
    </row>
    <row r="18" spans="2:8" ht="23.5" x14ac:dyDescent="0.55000000000000004">
      <c r="G18" s="21"/>
      <c r="H18" s="21"/>
    </row>
    <row r="19" spans="2:8" ht="28" x14ac:dyDescent="0.6">
      <c r="B19" s="23" t="s">
        <v>6</v>
      </c>
      <c r="C19" s="24"/>
      <c r="D19" s="24"/>
      <c r="E19" s="24"/>
      <c r="F19" s="24"/>
      <c r="G19" s="21"/>
      <c r="H19" s="21"/>
    </row>
    <row r="20" spans="2:8" ht="23.5" x14ac:dyDescent="0.55000000000000004">
      <c r="B20" s="24"/>
      <c r="C20" s="24"/>
      <c r="D20" s="24"/>
      <c r="E20" s="24"/>
      <c r="F20" s="24"/>
      <c r="G20" s="21"/>
      <c r="H20" s="21"/>
    </row>
    <row r="21" spans="2:8" ht="23.5" x14ac:dyDescent="0.55000000000000004">
      <c r="B21" s="46">
        <f>VLOOKUP(B15,Tasas!B3:C16,2,0)</f>
        <v>0.114</v>
      </c>
      <c r="C21" s="46"/>
      <c r="D21" s="46"/>
      <c r="E21" s="46"/>
      <c r="F21" s="46"/>
      <c r="G21" s="20" t="s">
        <v>7</v>
      </c>
      <c r="H21" s="21"/>
    </row>
    <row r="22" spans="2:8" ht="23.5" x14ac:dyDescent="0.55000000000000004">
      <c r="B22" s="46"/>
      <c r="C22" s="46"/>
      <c r="D22" s="46"/>
      <c r="E22" s="46"/>
      <c r="F22" s="46"/>
      <c r="G22" s="21"/>
      <c r="H22" s="21"/>
    </row>
    <row r="23" spans="2:8" ht="33" x14ac:dyDescent="0.55000000000000004">
      <c r="B23" s="25"/>
      <c r="C23" s="25"/>
      <c r="D23" s="25"/>
      <c r="E23" s="26"/>
      <c r="F23" s="27">
        <f>ROUND(((1+B21)^(B15/360)-1)*(360/B15),6)</f>
        <v>0.11042200000000001</v>
      </c>
      <c r="G23" s="21" t="s">
        <v>11</v>
      </c>
      <c r="H23" s="21"/>
    </row>
    <row r="24" spans="2:8" ht="23.5" x14ac:dyDescent="0.55000000000000004">
      <c r="B24" s="47">
        <f>+F23/360*B15*B11</f>
        <v>506100.83333333337</v>
      </c>
      <c r="C24" s="48"/>
      <c r="D24" s="48"/>
      <c r="E24" s="48"/>
      <c r="F24" s="48"/>
      <c r="G24" s="20" t="s">
        <v>8</v>
      </c>
      <c r="H24" s="21"/>
    </row>
    <row r="25" spans="2:8" ht="23.5" x14ac:dyDescent="0.55000000000000004">
      <c r="B25" s="48"/>
      <c r="C25" s="48"/>
      <c r="D25" s="48"/>
      <c r="E25" s="48"/>
      <c r="F25" s="48"/>
      <c r="G25" s="21"/>
      <c r="H25" s="21"/>
    </row>
    <row r="26" spans="2:8" ht="23.5" x14ac:dyDescent="0.55000000000000004">
      <c r="B26" s="25"/>
      <c r="C26" s="25"/>
      <c r="D26" s="25"/>
      <c r="E26" s="25"/>
      <c r="F26" s="25"/>
      <c r="G26" s="21"/>
      <c r="H26" s="21"/>
    </row>
    <row r="27" spans="2:8" ht="23.5" x14ac:dyDescent="0.55000000000000004">
      <c r="B27" s="47">
        <f>B24*4%</f>
        <v>20244.033333333336</v>
      </c>
      <c r="C27" s="48"/>
      <c r="D27" s="48"/>
      <c r="E27" s="48"/>
      <c r="F27" s="48"/>
      <c r="G27" s="20" t="s">
        <v>9</v>
      </c>
      <c r="H27" s="21"/>
    </row>
    <row r="28" spans="2:8" ht="23.5" x14ac:dyDescent="0.55000000000000004">
      <c r="B28" s="48"/>
      <c r="C28" s="48"/>
      <c r="D28" s="48"/>
      <c r="E28" s="48"/>
      <c r="F28" s="48"/>
      <c r="G28" s="21"/>
      <c r="H28" s="21"/>
    </row>
    <row r="29" spans="2:8" ht="23.5" x14ac:dyDescent="0.55000000000000004">
      <c r="B29" s="25"/>
      <c r="C29" s="25"/>
      <c r="D29" s="25"/>
      <c r="E29" s="25"/>
      <c r="F29" s="25"/>
      <c r="G29" s="21"/>
      <c r="H29" s="21"/>
    </row>
    <row r="30" spans="2:8" ht="23.5" x14ac:dyDescent="0.55000000000000004">
      <c r="B30" s="40">
        <f>B24-B27</f>
        <v>485856.80000000005</v>
      </c>
      <c r="C30" s="41"/>
      <c r="D30" s="41"/>
      <c r="E30" s="41"/>
      <c r="F30" s="41"/>
      <c r="G30" s="20" t="s">
        <v>10</v>
      </c>
      <c r="H30" s="21"/>
    </row>
    <row r="31" spans="2:8" ht="23.5" x14ac:dyDescent="0.55000000000000004">
      <c r="B31" s="41"/>
      <c r="C31" s="41"/>
      <c r="D31" s="41"/>
      <c r="E31" s="41"/>
      <c r="F31" s="41"/>
      <c r="G31" s="21"/>
      <c r="H31" s="21"/>
    </row>
    <row r="32" spans="2:8" ht="23.5" x14ac:dyDescent="0.55000000000000004">
      <c r="B32" s="25"/>
      <c r="C32" s="25"/>
      <c r="D32" s="25"/>
      <c r="E32" s="25"/>
      <c r="F32" s="25"/>
      <c r="G32" s="21"/>
      <c r="H32" s="21"/>
    </row>
    <row r="33" spans="2:8" ht="23.5" x14ac:dyDescent="0.55000000000000004">
      <c r="B33" s="40">
        <f>B30+B11</f>
        <v>11485856.800000001</v>
      </c>
      <c r="C33" s="41"/>
      <c r="D33" s="41"/>
      <c r="E33" s="41"/>
      <c r="F33" s="41"/>
      <c r="G33" s="20" t="s">
        <v>13</v>
      </c>
      <c r="H33" s="21"/>
    </row>
    <row r="34" spans="2:8" x14ac:dyDescent="0.35">
      <c r="B34" s="41"/>
      <c r="C34" s="41"/>
      <c r="D34" s="41"/>
      <c r="E34" s="41"/>
      <c r="F34" s="41"/>
    </row>
    <row r="38" spans="2:8" x14ac:dyDescent="0.35">
      <c r="E38" s="42" t="s">
        <v>12</v>
      </c>
      <c r="F38" s="42"/>
      <c r="G38" s="42"/>
      <c r="H38" s="42"/>
    </row>
    <row r="39" spans="2:8" x14ac:dyDescent="0.35">
      <c r="E39" s="42"/>
      <c r="F39" s="42"/>
      <c r="G39" s="42"/>
      <c r="H39" s="42"/>
    </row>
    <row r="40" spans="2:8" x14ac:dyDescent="0.35">
      <c r="E40" s="42"/>
      <c r="F40" s="42"/>
      <c r="G40" s="42"/>
      <c r="H40" s="42"/>
    </row>
  </sheetData>
  <sheetProtection algorithmName="SHA-512" hashValue="FkhcKpsVDywBSeHl3gebJmybqp/N89TktcgWRxFSbzVZxx6rAoegiSi4b/eaxOFhVRd10ElWb0WZqcG4ozs4xQ==" saltValue="Q5UAuhqj5nvCkH0JZ17nfQ==" spinCount="100000" sheet="1" objects="1" scenarios="1"/>
  <mergeCells count="9">
    <mergeCell ref="B30:F31"/>
    <mergeCell ref="B33:F34"/>
    <mergeCell ref="E38:H40"/>
    <mergeCell ref="B3:F5"/>
    <mergeCell ref="B11:F13"/>
    <mergeCell ref="B15:F17"/>
    <mergeCell ref="B21:F22"/>
    <mergeCell ref="B24:F25"/>
    <mergeCell ref="B27:F28"/>
  </mergeCells>
  <hyperlinks>
    <hyperlink ref="E38:H40" r:id="rId1" display="Solicitalo Ahora" xr:uid="{00000000-0004-0000-02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Tasas!$B$3:$B$16</xm:f>
          </x14:formula1>
          <xm:sqref>B15:F17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2:D18"/>
  <sheetViews>
    <sheetView workbookViewId="0">
      <selection activeCell="D12" sqref="D12"/>
    </sheetView>
  </sheetViews>
  <sheetFormatPr baseColWidth="10" defaultRowHeight="14.5" x14ac:dyDescent="0.35"/>
  <cols>
    <col min="1" max="2" width="10.90625" style="49"/>
    <col min="3" max="3" width="15.26953125" style="49" bestFit="1" customWidth="1"/>
    <col min="4" max="16384" width="10.90625" style="49"/>
  </cols>
  <sheetData>
    <row r="2" spans="1:4" ht="15" x14ac:dyDescent="0.35">
      <c r="A2" s="15"/>
      <c r="B2" s="13" t="s">
        <v>5</v>
      </c>
      <c r="C2" s="14" t="s">
        <v>15</v>
      </c>
      <c r="D2" s="15"/>
    </row>
    <row r="3" spans="1:4" ht="15.5" x14ac:dyDescent="0.35">
      <c r="A3" s="15"/>
      <c r="B3" s="16">
        <v>30</v>
      </c>
      <c r="C3" s="17">
        <v>1.1000000000000001E-3</v>
      </c>
      <c r="D3" s="15"/>
    </row>
    <row r="4" spans="1:4" ht="15.5" x14ac:dyDescent="0.35">
      <c r="A4" s="15"/>
      <c r="B4" s="16">
        <v>60</v>
      </c>
      <c r="C4" s="17">
        <v>1.4500000000000001E-2</v>
      </c>
      <c r="D4" s="15"/>
    </row>
    <row r="5" spans="1:4" ht="15.5" x14ac:dyDescent="0.35">
      <c r="A5" s="15"/>
      <c r="B5" s="16">
        <v>90</v>
      </c>
      <c r="C5" s="17">
        <v>0.112</v>
      </c>
      <c r="D5" s="15"/>
    </row>
    <row r="6" spans="1:4" ht="15.5" x14ac:dyDescent="0.35">
      <c r="A6" s="15"/>
      <c r="B6" s="16">
        <v>120</v>
      </c>
      <c r="C6" s="17">
        <v>0.114</v>
      </c>
      <c r="D6" s="15"/>
    </row>
    <row r="7" spans="1:4" ht="15.5" x14ac:dyDescent="0.35">
      <c r="A7" s="15"/>
      <c r="B7" s="16">
        <v>150</v>
      </c>
      <c r="C7" s="17">
        <v>0.114</v>
      </c>
      <c r="D7" s="15"/>
    </row>
    <row r="8" spans="1:4" ht="15.5" x14ac:dyDescent="0.35">
      <c r="A8" s="15"/>
      <c r="B8" s="16">
        <v>180</v>
      </c>
      <c r="C8" s="17">
        <v>0.115</v>
      </c>
      <c r="D8" s="15"/>
    </row>
    <row r="9" spans="1:4" ht="15.5" x14ac:dyDescent="0.35">
      <c r="A9" s="15"/>
      <c r="B9" s="16">
        <v>210</v>
      </c>
      <c r="C9" s="17">
        <v>0.108</v>
      </c>
      <c r="D9" s="15"/>
    </row>
    <row r="10" spans="1:4" ht="15.5" x14ac:dyDescent="0.35">
      <c r="A10" s="15"/>
      <c r="B10" s="16">
        <v>240</v>
      </c>
      <c r="C10" s="17">
        <v>0.108</v>
      </c>
      <c r="D10" s="15"/>
    </row>
    <row r="11" spans="1:4" ht="15.5" x14ac:dyDescent="0.35">
      <c r="A11" s="15"/>
      <c r="B11" s="16">
        <v>270</v>
      </c>
      <c r="C11" s="17">
        <v>0.108</v>
      </c>
      <c r="D11" s="15"/>
    </row>
    <row r="12" spans="1:4" ht="15.5" x14ac:dyDescent="0.35">
      <c r="A12" s="15"/>
      <c r="B12" s="16">
        <v>300</v>
      </c>
      <c r="C12" s="17">
        <v>0.108</v>
      </c>
      <c r="D12" s="15"/>
    </row>
    <row r="13" spans="1:4" ht="15.5" x14ac:dyDescent="0.35">
      <c r="A13" s="15"/>
      <c r="B13" s="16">
        <v>330</v>
      </c>
      <c r="C13" s="17">
        <v>0.108</v>
      </c>
      <c r="D13" s="15"/>
    </row>
    <row r="14" spans="1:4" ht="15.5" x14ac:dyDescent="0.35">
      <c r="A14" s="15"/>
      <c r="B14" s="16">
        <v>360</v>
      </c>
      <c r="C14" s="17">
        <v>0.108</v>
      </c>
      <c r="D14" s="15"/>
    </row>
    <row r="15" spans="1:4" ht="15.5" x14ac:dyDescent="0.35">
      <c r="A15" s="15"/>
      <c r="B15" s="16">
        <v>540</v>
      </c>
      <c r="C15" s="17">
        <v>9.5000000000000001E-2</v>
      </c>
      <c r="D15" s="15"/>
    </row>
    <row r="16" spans="1:4" ht="15.5" x14ac:dyDescent="0.35">
      <c r="A16" s="15"/>
      <c r="B16" s="16">
        <v>720</v>
      </c>
      <c r="C16" s="17">
        <v>9.1999999999999998E-2</v>
      </c>
      <c r="D16" s="15"/>
    </row>
    <row r="17" spans="1:4" x14ac:dyDescent="0.35">
      <c r="A17" s="15"/>
      <c r="B17" s="15"/>
      <c r="C17" s="15"/>
      <c r="D17" s="15"/>
    </row>
    <row r="18" spans="1:4" x14ac:dyDescent="0.35">
      <c r="A18" s="15"/>
      <c r="B18" s="15"/>
      <c r="C18" s="15"/>
      <c r="D18" s="15"/>
    </row>
  </sheetData>
  <sheetProtection algorithmName="SHA-512" hashValue="rN8sGNvEhhRDfVtFkS60Uqpe/3blS+at6NMvyJ/W1YSpWQtEOGUXSg+NG+gfnMgbe21lCWJtm9aU2sa+yhxhkA==" saltValue="mH5S3YY+9A19UClvwGMc+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09F8B33707754CB06DA04F9E1BFB8A" ma:contentTypeVersion="17" ma:contentTypeDescription="Crear nuevo documento." ma:contentTypeScope="" ma:versionID="f55f0475deacdbf67a9b96b78b0e6c11">
  <xsd:schema xmlns:xsd="http://www.w3.org/2001/XMLSchema" xmlns:xs="http://www.w3.org/2001/XMLSchema" xmlns:p="http://schemas.microsoft.com/office/2006/metadata/properties" xmlns:ns1="http://schemas.microsoft.com/sharepoint/v3" xmlns:ns3="9df7c84e-846a-4495-8875-8417a1768128" xmlns:ns4="5861dbb9-e86e-490c-ace0-833a5a400901" targetNamespace="http://schemas.microsoft.com/office/2006/metadata/properties" ma:root="true" ma:fieldsID="9de2cf6b25cbde3d5b914f8778a78b16" ns1:_="" ns3:_="" ns4:_="">
    <xsd:import namespace="http://schemas.microsoft.com/sharepoint/v3"/>
    <xsd:import namespace="9df7c84e-846a-4495-8875-8417a1768128"/>
    <xsd:import namespace="5861dbb9-e86e-490c-ace0-833a5a40090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c84e-846a-4495-8875-8417a176812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1dbb9-e86e-490c-ace0-833a5a40090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df7c84e-846a-4495-8875-8417a17681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BF568E-931B-4DC4-B846-66D4A9CE0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f7c84e-846a-4495-8875-8417a1768128"/>
    <ds:schemaRef ds:uri="5861dbb9-e86e-490c-ace0-833a5a400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FBACB7-686E-4D47-8736-DE0039BC61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035AE-D5D0-46FA-AE19-D501AB6004F0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5861dbb9-e86e-490c-ace0-833a5a400901"/>
    <ds:schemaRef ds:uri="9df7c84e-846a-4495-8875-8417a1768128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c3dafbc6-7360-4869-840e-107878c53f11}" enabled="0" method="" siteId="{c3dafbc6-7360-4869-840e-107878c53f1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CDT </vt:lpstr>
      <vt:lpstr>Fórmulas</vt:lpstr>
      <vt:lpstr>Tasas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Barreiro Lozano</dc:creator>
  <cp:lastModifiedBy>Nydia Paola Lopez Diaz</cp:lastModifiedBy>
  <dcterms:created xsi:type="dcterms:W3CDTF">2023-03-13T14:30:45Z</dcterms:created>
  <dcterms:modified xsi:type="dcterms:W3CDTF">2024-04-02T21:04:53Z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0x0101004109F8B33707754CB06DA04F9E1BFB8A</vt:lpwstr>
  </property>
</Properties>
</file>